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2456" tabRatio="845" firstSheet="0" activeTab="0" autoFilterDateGrouping="1"/>
  </bookViews>
  <sheets>
    <sheet xmlns:r="http://schemas.openxmlformats.org/officeDocument/2006/relationships" name="정산서" sheetId="1" state="visible" r:id="rId1"/>
    <sheet xmlns:r="http://schemas.openxmlformats.org/officeDocument/2006/relationships" name="Sheet1" sheetId="2" state="hidden" r:id="rId2"/>
  </sheets>
  <definedNames>
    <definedName name="_xlnm.Print_Area" localSheetId="0">'정산서'!$A$1:$O$40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_-* #,##0_-;\-* #,##0_-;_-* &quot;-&quot;_-;_-@_-"/>
    <numFmt numFmtId="165" formatCode="0.0_ "/>
  </numFmts>
  <fonts count="27">
    <font>
      <name val="맑은 고딕"/>
      <charset val="129"/>
      <family val="3"/>
      <color theme="1"/>
      <sz val="11"/>
      <scheme val="minor"/>
    </font>
    <font>
      <name val="맑은 고딕"/>
      <charset val="129"/>
      <family val="3"/>
      <sz val="8"/>
    </font>
    <font>
      <name val="맑은 고딕"/>
      <charset val="129"/>
      <family val="3"/>
      <sz val="8"/>
      <scheme val="minor"/>
    </font>
    <font>
      <name val="맑은 고딕"/>
      <charset val="129"/>
      <family val="3"/>
      <color theme="1"/>
      <sz val="12"/>
      <scheme val="minor"/>
    </font>
    <font>
      <name val="맑은 고딕"/>
      <charset val="129"/>
      <family val="3"/>
      <b val="1"/>
      <color theme="1"/>
      <sz val="14"/>
      <scheme val="minor"/>
    </font>
    <font>
      <name val="맑은 고딕"/>
      <charset val="129"/>
      <family val="3"/>
      <b val="1"/>
      <color theme="1"/>
      <sz val="12"/>
      <scheme val="minor"/>
    </font>
    <font>
      <name val="맑은 고딕"/>
      <charset val="129"/>
      <family val="2"/>
      <sz val="8"/>
      <scheme val="minor"/>
    </font>
    <font>
      <name val="맑은 고딕"/>
      <charset val="129"/>
      <family val="3"/>
      <b val="1"/>
      <color theme="1"/>
      <sz val="18"/>
      <scheme val="minor"/>
    </font>
    <font>
      <name val="맑은 고딕"/>
      <charset val="129"/>
      <family val="2"/>
      <color rgb="FFFF0000"/>
      <sz val="12"/>
      <scheme val="minor"/>
    </font>
    <font>
      <name val="맑은 고딕"/>
      <charset val="129"/>
      <family val="3"/>
      <b val="1"/>
      <color theme="0"/>
      <sz val="24"/>
      <scheme val="minor"/>
    </font>
    <font>
      <name val="맑은 고딕"/>
      <charset val="129"/>
      <family val="3"/>
      <i val="1"/>
      <color rgb="FF00B0F0"/>
      <sz val="12"/>
      <scheme val="minor"/>
    </font>
    <font>
      <name val="맑은 고딕"/>
      <charset val="129"/>
      <family val="3"/>
      <i val="1"/>
      <color rgb="FF00B0F0"/>
      <sz val="11"/>
      <scheme val="minor"/>
    </font>
    <font>
      <name val="맑은 고딕"/>
      <charset val="129"/>
      <family val="3"/>
      <color theme="1"/>
      <sz val="14"/>
      <scheme val="minor"/>
    </font>
    <font>
      <name val="맑은 고딕"/>
      <charset val="129"/>
      <family val="3"/>
      <i val="1"/>
      <color theme="1"/>
      <sz val="14"/>
      <scheme val="minor"/>
    </font>
    <font>
      <name val="맑은 고딕"/>
      <charset val="129"/>
      <family val="3"/>
      <b val="1"/>
      <color rgb="FF000000"/>
      <sz val="14"/>
      <scheme val="minor"/>
    </font>
    <font>
      <name val="돋움"/>
      <charset val="129"/>
      <family val="3"/>
      <b val="1"/>
      <color rgb="FFFF0000"/>
      <sz val="14"/>
    </font>
    <font>
      <name val="맑은 고딕"/>
      <charset val="129"/>
      <family val="3"/>
      <b val="1"/>
      <color theme="1"/>
      <sz val="11"/>
      <scheme val="minor"/>
    </font>
    <font>
      <name val="맑은 고딕"/>
      <charset val="129"/>
      <family val="3"/>
      <b val="1"/>
      <color rgb="FFFF0000"/>
      <sz val="12"/>
      <scheme val="minor"/>
    </font>
    <font>
      <name val="맑은 고딕"/>
      <charset val="129"/>
      <family val="3"/>
      <color rgb="FF000000"/>
      <sz val="12"/>
      <scheme val="minor"/>
    </font>
    <font>
      <name val="맑은 고딕"/>
      <charset val="129"/>
      <family val="3"/>
      <b val="1"/>
      <color rgb="FFFF0000"/>
      <sz val="10"/>
      <scheme val="minor"/>
    </font>
    <font>
      <name val="맑은 고딕"/>
      <charset val="129"/>
      <family val="3"/>
      <color theme="1"/>
      <sz val="10"/>
      <scheme val="minor"/>
    </font>
    <font>
      <name val="맑은 고딕"/>
      <charset val="129"/>
      <family val="3"/>
      <b val="1"/>
      <sz val="14"/>
      <scheme val="minor"/>
    </font>
    <font>
      <name val="맑은 고딕"/>
      <charset val="129"/>
      <family val="3"/>
      <b val="1"/>
      <color rgb="FFFF0000"/>
      <sz val="14"/>
      <scheme val="minor"/>
    </font>
    <font>
      <name val="맑은 고딕"/>
      <charset val="129"/>
      <family val="3"/>
      <i val="1"/>
      <color theme="1"/>
      <sz val="12"/>
      <scheme val="minor"/>
    </font>
    <font>
      <name val="맑은 고딕"/>
      <charset val="129"/>
      <family val="3"/>
      <i val="1"/>
      <color theme="1"/>
      <sz val="11"/>
      <scheme val="minor"/>
    </font>
    <font>
      <name val="맑은 고딕"/>
      <b val="1"/>
      <color rgb="000000FF"/>
      <sz val="9"/>
    </font>
    <font>
      <name val="맑은 고딕"/>
      <color rgb="00333333"/>
      <sz val="9"/>
    </font>
  </fonts>
  <fills count="9">
    <fill>
      <patternFill/>
    </fill>
    <fill>
      <patternFill patternType="gray125"/>
    </fill>
    <fill>
      <patternFill patternType="solid">
        <fgColor theme="7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00206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 applyAlignment="1">
      <alignment vertical="center"/>
    </xf>
  </cellStyleXfs>
  <cellXfs count="185">
    <xf numFmtId="0" fontId="0" fillId="0" borderId="0" applyAlignment="1" pivotButton="0" quotePrefix="0" xfId="0">
      <alignment vertical="center"/>
    </xf>
    <xf numFmtId="0" fontId="11" fillId="0" borderId="3" applyAlignment="1" pivotButton="0" quotePrefix="0" xfId="0">
      <alignment horizontal="center" vertical="center" shrinkToFit="1"/>
    </xf>
    <xf numFmtId="0" fontId="11" fillId="0" borderId="1" applyAlignment="1" pivotButton="0" quotePrefix="0" xfId="0">
      <alignment horizontal="center" vertical="center" shrinkToFit="1"/>
    </xf>
    <xf numFmtId="0" fontId="5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center" vertical="center" shrinkToFit="1"/>
    </xf>
    <xf numFmtId="0" fontId="12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/>
    </xf>
    <xf numFmtId="164" fontId="13" fillId="0" borderId="0" applyAlignment="1" pivotButton="0" quotePrefix="0" xfId="0">
      <alignment horizontal="left" vertical="center" shrinkToFit="1"/>
    </xf>
    <xf numFmtId="164" fontId="4" fillId="0" borderId="0" applyAlignment="1" pivotButton="0" quotePrefix="0" xfId="0">
      <alignment horizontal="center" vertical="center"/>
    </xf>
    <xf numFmtId="164" fontId="4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left"/>
    </xf>
    <xf numFmtId="0" fontId="8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164" fontId="8" fillId="0" borderId="0" applyAlignment="1" pivotButton="0" quotePrefix="0" xfId="0">
      <alignment vertical="center"/>
    </xf>
    <xf numFmtId="0" fontId="3" fillId="0" borderId="1" applyAlignment="1" pivotButton="0" quotePrefix="0" xfId="0">
      <alignment horizontal="center" vertical="center" shrinkToFit="1"/>
    </xf>
    <xf numFmtId="0" fontId="0" fillId="0" borderId="9" applyAlignment="1" pivotButton="0" quotePrefix="0" xfId="0">
      <alignment vertical="center"/>
    </xf>
    <xf numFmtId="0" fontId="0" fillId="2" borderId="27" applyAlignment="1" pivotButton="0" quotePrefix="0" xfId="0">
      <alignment vertical="center"/>
    </xf>
    <xf numFmtId="0" fontId="10" fillId="0" borderId="16" applyAlignment="1" pivotButton="0" quotePrefix="0" xfId="0">
      <alignment horizontal="left" vertical="center" wrapText="1"/>
    </xf>
    <xf numFmtId="0" fontId="15" fillId="0" borderId="0" applyAlignment="1" pivotButton="0" quotePrefix="0" xfId="0">
      <alignment vertical="center" wrapText="1"/>
    </xf>
    <xf numFmtId="0" fontId="0" fillId="2" borderId="19" applyAlignment="1" pivotButton="0" quotePrefix="0" xfId="0">
      <alignment horizontal="center" vertical="center"/>
    </xf>
    <xf numFmtId="0" fontId="0" fillId="0" borderId="3" applyAlignment="1" pivotButton="0" quotePrefix="0" xfId="0">
      <alignment horizontal="center" vertical="center" shrinkToFit="1"/>
    </xf>
    <xf numFmtId="164" fontId="8" fillId="0" borderId="0" applyAlignment="1" pivotButton="0" quotePrefix="0" xfId="0">
      <alignment vertical="center" wrapText="1"/>
    </xf>
    <xf numFmtId="0" fontId="11" fillId="0" borderId="11" applyAlignment="1" pivotButton="0" quotePrefix="0" xfId="0">
      <alignment vertical="center"/>
    </xf>
    <xf numFmtId="164" fontId="3" fillId="0" borderId="1" applyAlignment="1" pivotButton="0" quotePrefix="0" xfId="0">
      <alignment horizontal="center" vertical="center" shrinkToFit="1"/>
    </xf>
    <xf numFmtId="0" fontId="10" fillId="0" borderId="1" applyAlignment="1" pivotButton="0" quotePrefix="0" xfId="0">
      <alignment horizontal="center" vertical="center" shrinkToFit="1"/>
    </xf>
    <xf numFmtId="164" fontId="10" fillId="0" borderId="1" applyAlignment="1" pivotButton="0" quotePrefix="0" xfId="0">
      <alignment horizontal="center" vertical="center" shrinkToFit="1"/>
    </xf>
    <xf numFmtId="0" fontId="11" fillId="0" borderId="9" applyAlignment="1" pivotButton="0" quotePrefix="0" xfId="0">
      <alignment vertical="center"/>
    </xf>
    <xf numFmtId="164" fontId="17" fillId="0" borderId="0" applyAlignment="1" pivotButton="0" quotePrefix="0" xfId="0">
      <alignment vertical="center" wrapText="1"/>
    </xf>
    <xf numFmtId="164" fontId="4" fillId="0" borderId="23" applyAlignment="1" pivotButton="0" quotePrefix="0" xfId="0">
      <alignment horizontal="center" vertical="center"/>
    </xf>
    <xf numFmtId="164" fontId="4" fillId="0" borderId="22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0" fontId="14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left" vertical="center"/>
    </xf>
    <xf numFmtId="164" fontId="3" fillId="0" borderId="0" applyAlignment="1" pivotButton="0" quotePrefix="0" xfId="0">
      <alignment horizontal="center" vertical="center"/>
    </xf>
    <xf numFmtId="0" fontId="4" fillId="6" borderId="7" applyAlignment="1" pivotButton="0" quotePrefix="0" xfId="0">
      <alignment horizontal="center" vertical="center" wrapText="1"/>
    </xf>
    <xf numFmtId="0" fontId="21" fillId="6" borderId="6" applyAlignment="1" pivotButton="0" quotePrefix="0" xfId="0">
      <alignment horizontal="center" vertical="center"/>
    </xf>
    <xf numFmtId="0" fontId="21" fillId="6" borderId="18" applyAlignment="1" pivotButton="0" quotePrefix="0" xfId="0">
      <alignment horizontal="center" vertical="center"/>
    </xf>
    <xf numFmtId="0" fontId="21" fillId="6" borderId="7" applyAlignment="1" pivotButton="0" quotePrefix="0" xfId="0">
      <alignment horizontal="center" vertical="center"/>
    </xf>
    <xf numFmtId="0" fontId="21" fillId="6" borderId="8" applyAlignment="1" pivotButton="0" quotePrefix="0" xfId="0">
      <alignment horizontal="center" vertical="center"/>
    </xf>
    <xf numFmtId="0" fontId="21" fillId="6" borderId="7" applyAlignment="1" pivotButton="0" quotePrefix="0" xfId="0">
      <alignment horizontal="center" vertical="center" shrinkToFit="1"/>
    </xf>
    <xf numFmtId="0" fontId="4" fillId="6" borderId="39" applyAlignment="1" pivotButton="0" quotePrefix="0" xfId="0">
      <alignment horizontal="center" vertical="center"/>
    </xf>
    <xf numFmtId="0" fontId="4" fillId="6" borderId="7" applyAlignment="1" pivotButton="0" quotePrefix="0" xfId="0">
      <alignment horizontal="center" vertical="center" shrinkToFit="1"/>
    </xf>
    <xf numFmtId="0" fontId="4" fillId="6" borderId="15" applyAlignment="1" pivotButton="0" quotePrefix="0" xfId="0">
      <alignment horizontal="center" vertical="center"/>
    </xf>
    <xf numFmtId="164" fontId="4" fillId="3" borderId="1" applyAlignment="1" pivotButton="0" quotePrefix="0" xfId="0">
      <alignment vertical="center"/>
    </xf>
    <xf numFmtId="164" fontId="4" fillId="3" borderId="3" applyAlignment="1" pivotButton="0" quotePrefix="0" xfId="0">
      <alignment vertical="center"/>
    </xf>
    <xf numFmtId="164" fontId="4" fillId="3" borderId="40" applyAlignment="1" pivotButton="0" quotePrefix="0" xfId="0">
      <alignment vertical="center"/>
    </xf>
    <xf numFmtId="0" fontId="4" fillId="6" borderId="39" applyAlignment="1" pivotButton="0" quotePrefix="0" xfId="0">
      <alignment horizontal="center" vertical="center" shrinkToFit="1"/>
    </xf>
    <xf numFmtId="164" fontId="4" fillId="0" borderId="41" applyAlignment="1" pivotButton="0" quotePrefix="0" xfId="0">
      <alignment horizontal="center" vertical="center" shrinkToFit="1"/>
    </xf>
    <xf numFmtId="164" fontId="4" fillId="0" borderId="24" applyAlignment="1" pivotButton="0" quotePrefix="0" xfId="0">
      <alignment horizontal="center" vertical="center" shrinkToFit="1"/>
    </xf>
    <xf numFmtId="164" fontId="4" fillId="0" borderId="42" applyAlignment="1" pivotButton="0" quotePrefix="0" xfId="0">
      <alignment horizontal="center" vertical="center" shrinkToFit="1"/>
    </xf>
    <xf numFmtId="164" fontId="4" fillId="0" borderId="28" applyAlignment="1" pivotButton="0" quotePrefix="0" xfId="0">
      <alignment horizontal="center" vertical="center" shrinkToFit="1"/>
    </xf>
    <xf numFmtId="164" fontId="4" fillId="3" borderId="43" applyAlignment="1" pivotButton="0" quotePrefix="0" xfId="0">
      <alignment vertical="center"/>
    </xf>
    <xf numFmtId="0" fontId="3" fillId="5" borderId="23" applyAlignment="1" pivotButton="0" quotePrefix="0" xfId="0">
      <alignment horizontal="center" vertical="center"/>
    </xf>
    <xf numFmtId="0" fontId="3" fillId="5" borderId="9" applyAlignment="1" pivotButton="0" quotePrefix="0" xfId="0">
      <alignment horizontal="center" vertical="center"/>
    </xf>
    <xf numFmtId="0" fontId="3" fillId="5" borderId="21" applyAlignment="1" pivotButton="0" quotePrefix="0" xfId="0">
      <alignment horizontal="center" vertical="center"/>
    </xf>
    <xf numFmtId="0" fontId="3" fillId="5" borderId="10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 shrinkToFit="1"/>
    </xf>
    <xf numFmtId="0" fontId="18" fillId="0" borderId="38" applyAlignment="1" pivotButton="0" quotePrefix="0" xfId="0">
      <alignment horizontal="left" vertical="center"/>
    </xf>
    <xf numFmtId="0" fontId="18" fillId="0" borderId="37" applyAlignment="1" pivotButton="0" quotePrefix="0" xfId="0">
      <alignment horizontal="left" vertical="center"/>
    </xf>
    <xf numFmtId="0" fontId="18" fillId="0" borderId="46" applyAlignment="1" pivotButton="0" quotePrefix="0" xfId="0">
      <alignment horizontal="left" vertical="center"/>
    </xf>
    <xf numFmtId="164" fontId="4" fillId="4" borderId="43" applyAlignment="1" pivotButton="0" quotePrefix="0" xfId="0">
      <alignment horizontal="center" vertical="center"/>
    </xf>
    <xf numFmtId="165" fontId="5" fillId="4" borderId="44" applyAlignment="1" pivotButton="0" quotePrefix="0" xfId="0">
      <alignment vertical="center"/>
    </xf>
    <xf numFmtId="164" fontId="3" fillId="3" borderId="3" applyAlignment="1" pivotButton="0" quotePrefix="0" xfId="0">
      <alignment horizontal="center" vertical="center"/>
    </xf>
    <xf numFmtId="165" fontId="8" fillId="3" borderId="11" applyAlignment="1" pivotButton="0" quotePrefix="0" xfId="0">
      <alignment vertical="center"/>
    </xf>
    <xf numFmtId="165" fontId="8" fillId="3" borderId="9" applyAlignment="1" pivotButton="0" quotePrefix="0" xfId="0">
      <alignment vertical="center"/>
    </xf>
    <xf numFmtId="164" fontId="3" fillId="3" borderId="47" applyAlignment="1" pivotButton="0" quotePrefix="0" xfId="0">
      <alignment horizontal="center" vertical="center"/>
    </xf>
    <xf numFmtId="165" fontId="8" fillId="3" borderId="48" applyAlignment="1" pivotButton="0" quotePrefix="0" xfId="0">
      <alignment vertical="center"/>
    </xf>
    <xf numFmtId="164" fontId="10" fillId="3" borderId="3" applyAlignment="1" pivotButton="0" quotePrefix="0" xfId="0">
      <alignment horizontal="right" vertical="center"/>
    </xf>
    <xf numFmtId="164" fontId="4" fillId="3" borderId="2" applyAlignment="1" pivotButton="0" quotePrefix="0" xfId="0">
      <alignment horizontal="center" vertical="center"/>
    </xf>
    <xf numFmtId="164" fontId="4" fillId="0" borderId="1" applyAlignment="1" pivotButton="0" quotePrefix="0" xfId="0">
      <alignment vertical="center"/>
    </xf>
    <xf numFmtId="164" fontId="4" fillId="0" borderId="40" applyAlignment="1" pivotButton="0" quotePrefix="0" xfId="0">
      <alignment vertical="center"/>
    </xf>
    <xf numFmtId="164" fontId="4" fillId="0" borderId="43" applyAlignment="1" pivotButton="0" quotePrefix="0" xfId="0">
      <alignment horizontal="center" vertical="center"/>
    </xf>
    <xf numFmtId="164" fontId="4" fillId="0" borderId="35" applyAlignment="1" pivotButton="0" quotePrefix="0" xfId="0">
      <alignment horizontal="center" vertical="center"/>
    </xf>
    <xf numFmtId="164" fontId="4" fillId="0" borderId="32" applyAlignment="1" pivotButton="0" quotePrefix="0" xfId="0">
      <alignment horizontal="center" vertical="center"/>
    </xf>
    <xf numFmtId="0" fontId="4" fillId="6" borderId="8" applyAlignment="1" pivotButton="0" quotePrefix="0" xfId="0">
      <alignment horizontal="center" vertical="center" shrinkToFit="1"/>
    </xf>
    <xf numFmtId="164" fontId="4" fillId="3" borderId="19" applyAlignment="1" pivotButton="0" quotePrefix="0" xfId="0">
      <alignment vertical="center"/>
    </xf>
    <xf numFmtId="164" fontId="10" fillId="0" borderId="1" applyAlignment="1" pivotButton="0" quotePrefix="0" xfId="0">
      <alignment horizontal="right" vertical="center" shrinkToFit="1"/>
    </xf>
    <xf numFmtId="164" fontId="12" fillId="0" borderId="0" applyAlignment="1" pivotButton="0" quotePrefix="0" xfId="0">
      <alignment vertical="center" wrapText="1"/>
    </xf>
    <xf numFmtId="0" fontId="23" fillId="0" borderId="16" applyAlignment="1" pivotButton="0" quotePrefix="0" xfId="0">
      <alignment horizontal="left" vertical="center" wrapText="1"/>
    </xf>
    <xf numFmtId="0" fontId="24" fillId="0" borderId="3" applyAlignment="1" pivotButton="0" quotePrefix="0" xfId="0">
      <alignment horizontal="center" vertical="center" shrinkToFit="1"/>
    </xf>
    <xf numFmtId="0" fontId="23" fillId="0" borderId="3" applyAlignment="1" pivotButton="0" quotePrefix="0" xfId="0">
      <alignment horizontal="center" vertical="center" shrinkToFit="1"/>
    </xf>
    <xf numFmtId="164" fontId="23" fillId="0" borderId="3" applyAlignment="1" pivotButton="0" quotePrefix="0" xfId="0">
      <alignment horizontal="center" vertical="center" shrinkToFit="1"/>
    </xf>
    <xf numFmtId="164" fontId="23" fillId="3" borderId="3" applyAlignment="1" pivotButton="0" quotePrefix="0" xfId="0">
      <alignment horizontal="right" vertical="center"/>
    </xf>
    <xf numFmtId="0" fontId="24" fillId="0" borderId="1" applyAlignment="1" pivotButton="0" quotePrefix="0" xfId="0">
      <alignment horizontal="center" vertical="center" shrinkToFit="1"/>
    </xf>
    <xf numFmtId="0" fontId="23" fillId="0" borderId="1" applyAlignment="1" pivotButton="0" quotePrefix="0" xfId="0">
      <alignment horizontal="center" vertical="center" shrinkToFit="1"/>
    </xf>
    <xf numFmtId="164" fontId="23" fillId="0" borderId="1" applyAlignment="1" pivotButton="0" quotePrefix="0" xfId="0">
      <alignment horizontal="center" vertical="center" shrinkToFit="1"/>
    </xf>
    <xf numFmtId="0" fontId="4" fillId="0" borderId="12" applyAlignment="1" pivotButton="0" quotePrefix="0" xfId="0">
      <alignment horizontal="center" vertical="center"/>
    </xf>
    <xf numFmtId="0" fontId="4" fillId="0" borderId="13" applyAlignment="1" pivotButton="0" quotePrefix="0" xfId="0">
      <alignment horizontal="center" vertical="center"/>
    </xf>
    <xf numFmtId="0" fontId="4" fillId="5" borderId="25" applyAlignment="1" pivotButton="0" quotePrefix="0" xfId="0">
      <alignment horizontal="center" vertical="center"/>
    </xf>
    <xf numFmtId="0" fontId="4" fillId="5" borderId="26" applyAlignment="1" pivotButton="0" quotePrefix="0" xfId="0">
      <alignment horizontal="center" vertical="center"/>
    </xf>
    <xf numFmtId="0" fontId="14" fillId="0" borderId="0" applyAlignment="1" pivotButton="0" quotePrefix="0" xfId="0">
      <alignment horizontal="center" vertical="center" wrapText="1"/>
    </xf>
    <xf numFmtId="0" fontId="4" fillId="2" borderId="17" applyAlignment="1" pivotButton="0" quotePrefix="0" xfId="0">
      <alignment horizontal="center" vertical="center"/>
    </xf>
    <xf numFmtId="0" fontId="4" fillId="2" borderId="20" applyAlignment="1" pivotButton="0" quotePrefix="0" xfId="0">
      <alignment horizontal="center" vertical="center"/>
    </xf>
    <xf numFmtId="164" fontId="22" fillId="7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shrinkToFit="1"/>
    </xf>
    <xf numFmtId="0" fontId="4" fillId="0" borderId="13" applyAlignment="1" pivotButton="0" quotePrefix="0" xfId="0">
      <alignment horizontal="center" vertical="center" wrapText="1"/>
    </xf>
    <xf numFmtId="0" fontId="4" fillId="0" borderId="14" applyAlignment="1" pivotButton="0" quotePrefix="0" xfId="0">
      <alignment horizontal="center" vertical="center" wrapText="1"/>
    </xf>
    <xf numFmtId="0" fontId="14" fillId="0" borderId="41" applyAlignment="1" pivotButton="0" quotePrefix="0" xfId="0">
      <alignment horizontal="center" vertical="center"/>
    </xf>
    <xf numFmtId="0" fontId="14" fillId="0" borderId="24" applyAlignment="1" pivotButton="0" quotePrefix="0" xfId="0">
      <alignment horizontal="center" vertical="center"/>
    </xf>
    <xf numFmtId="0" fontId="14" fillId="0" borderId="42" applyAlignment="1" pivotButton="0" quotePrefix="0" xfId="0">
      <alignment horizontal="center" vertical="center"/>
    </xf>
    <xf numFmtId="0" fontId="4" fillId="4" borderId="45" applyAlignment="1" pivotButton="0" quotePrefix="0" xfId="0">
      <alignment horizontal="center" vertical="center" wrapText="1"/>
    </xf>
    <xf numFmtId="0" fontId="4" fillId="4" borderId="43" applyAlignment="1" pivotButton="0" quotePrefix="0" xfId="0">
      <alignment horizontal="center" vertical="center" wrapText="1"/>
    </xf>
    <xf numFmtId="0" fontId="4" fillId="5" borderId="24" applyAlignment="1" pivotButton="0" quotePrefix="0" xfId="0">
      <alignment horizontal="center" vertical="center"/>
    </xf>
    <xf numFmtId="0" fontId="4" fillId="5" borderId="4" applyAlignment="1" pivotButton="0" quotePrefix="0" xfId="0">
      <alignment horizontal="center" vertical="center"/>
    </xf>
    <xf numFmtId="0" fontId="4" fillId="6" borderId="30" applyAlignment="1" pivotButton="0" quotePrefix="0" xfId="0">
      <alignment horizontal="center" vertical="center" wrapText="1"/>
    </xf>
    <xf numFmtId="0" fontId="4" fillId="6" borderId="29" applyAlignment="1" pivotButton="0" quotePrefix="0" xfId="0">
      <alignment horizontal="center" vertical="center" wrapText="1"/>
    </xf>
    <xf numFmtId="164" fontId="19" fillId="0" borderId="16" applyAlignment="1" pivotButton="0" quotePrefix="0" xfId="0">
      <alignment horizontal="center" vertical="center" shrinkToFit="1"/>
    </xf>
    <xf numFmtId="164" fontId="19" fillId="0" borderId="11" applyAlignment="1" pivotButton="0" quotePrefix="0" xfId="0">
      <alignment horizontal="center" vertical="center" shrinkToFit="1"/>
    </xf>
    <xf numFmtId="164" fontId="20" fillId="0" borderId="5" applyAlignment="1" pivotButton="0" quotePrefix="0" xfId="0">
      <alignment horizontal="center" vertical="center"/>
    </xf>
    <xf numFmtId="164" fontId="20" fillId="0" borderId="9" applyAlignment="1" pivotButton="0" quotePrefix="0" xfId="0">
      <alignment horizontal="center" vertical="center"/>
    </xf>
    <xf numFmtId="164" fontId="20" fillId="0" borderId="36" applyAlignment="1" pivotButton="0" quotePrefix="0" xfId="0">
      <alignment horizontal="center" vertical="center"/>
    </xf>
    <xf numFmtId="164" fontId="20" fillId="0" borderId="34" applyAlignment="1" pivotButton="0" quotePrefix="0" xfId="0">
      <alignment horizontal="center" vertical="center"/>
    </xf>
    <xf numFmtId="164" fontId="20" fillId="0" borderId="33" applyAlignment="1" pivotButton="0" quotePrefix="0" xfId="0">
      <alignment horizontal="center" vertical="center"/>
    </xf>
    <xf numFmtId="164" fontId="20" fillId="0" borderId="31" applyAlignment="1" pivotButton="0" quotePrefix="0" xfId="0">
      <alignment horizontal="center" vertical="center"/>
    </xf>
    <xf numFmtId="0" fontId="9" fillId="8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0" fontId="0" fillId="0" borderId="33" applyAlignment="1" pivotButton="0" quotePrefix="0" xfId="0">
      <alignment horizontal="right"/>
    </xf>
    <xf numFmtId="0" fontId="16" fillId="0" borderId="0" applyAlignment="1" pivotButton="0" quotePrefix="0" xfId="0">
      <alignment horizontal="right"/>
    </xf>
    <xf numFmtId="0" fontId="0" fillId="0" borderId="0" pivotButton="0" quotePrefix="0" xfId="0"/>
    <xf numFmtId="164" fontId="13" fillId="0" borderId="0" applyAlignment="1" pivotButton="0" quotePrefix="0" xfId="0">
      <alignment horizontal="left" vertical="center" shrinkToFit="1"/>
    </xf>
    <xf numFmtId="0" fontId="0" fillId="0" borderId="33" pivotButton="0" quotePrefix="0" xfId="0"/>
    <xf numFmtId="0" fontId="0" fillId="0" borderId="29" pivotButton="0" quotePrefix="0" xfId="0"/>
    <xf numFmtId="164" fontId="12" fillId="0" borderId="0" applyAlignment="1" pivotButton="0" quotePrefix="0" xfId="0">
      <alignment vertical="center" wrapText="1"/>
    </xf>
    <xf numFmtId="164" fontId="22" fillId="7" borderId="0" applyAlignment="1" pivotButton="0" quotePrefix="0" xfId="0">
      <alignment horizontal="left" vertical="center" wrapText="1"/>
    </xf>
    <xf numFmtId="164" fontId="4" fillId="0" borderId="41" applyAlignment="1" pivotButton="0" quotePrefix="0" xfId="0">
      <alignment horizontal="center" vertical="center" shrinkToFit="1"/>
    </xf>
    <xf numFmtId="164" fontId="4" fillId="0" borderId="22" applyAlignment="1" pivotButton="0" quotePrefix="0" xfId="0">
      <alignment horizontal="center" vertical="center"/>
    </xf>
    <xf numFmtId="164" fontId="4" fillId="3" borderId="3" applyAlignment="1" pivotButton="0" quotePrefix="0" xfId="0">
      <alignment vertical="center"/>
    </xf>
    <xf numFmtId="164" fontId="19" fillId="0" borderId="16" applyAlignment="1" pivotButton="0" quotePrefix="0" xfId="0">
      <alignment horizontal="center" vertical="center" shrinkToFit="1"/>
    </xf>
    <xf numFmtId="0" fontId="0" fillId="0" borderId="16" pivotButton="0" quotePrefix="0" xfId="0"/>
    <xf numFmtId="164" fontId="4" fillId="0" borderId="24" applyAlignment="1" pivotButton="0" quotePrefix="0" xfId="0">
      <alignment horizontal="center" vertical="center" shrinkToFit="1"/>
    </xf>
    <xf numFmtId="164" fontId="4" fillId="0" borderId="23" applyAlignment="1" pivotButton="0" quotePrefix="0" xfId="0">
      <alignment horizontal="center" vertical="center"/>
    </xf>
    <xf numFmtId="164" fontId="4" fillId="3" borderId="1" applyAlignment="1" pivotButton="0" quotePrefix="0" xfId="0">
      <alignment vertical="center"/>
    </xf>
    <xf numFmtId="164" fontId="4" fillId="0" borderId="1" applyAlignment="1" pivotButton="0" quotePrefix="0" xfId="0">
      <alignment vertical="center"/>
    </xf>
    <xf numFmtId="164" fontId="20" fillId="0" borderId="5" applyAlignment="1" pivotButton="0" quotePrefix="0" xfId="0">
      <alignment horizontal="center" vertical="center"/>
    </xf>
    <xf numFmtId="0" fontId="0" fillId="0" borderId="5" pivotButton="0" quotePrefix="0" xfId="0"/>
    <xf numFmtId="164" fontId="4" fillId="0" borderId="42" applyAlignment="1" pivotButton="0" quotePrefix="0" xfId="0">
      <alignment horizontal="center" vertical="center" shrinkToFit="1"/>
    </xf>
    <xf numFmtId="164" fontId="4" fillId="0" borderId="35" applyAlignment="1" pivotButton="0" quotePrefix="0" xfId="0">
      <alignment horizontal="center" vertical="center"/>
    </xf>
    <xf numFmtId="164" fontId="4" fillId="3" borderId="40" applyAlignment="1" pivotButton="0" quotePrefix="0" xfId="0">
      <alignment vertical="center"/>
    </xf>
    <xf numFmtId="164" fontId="4" fillId="0" borderId="40" applyAlignment="1" pivotButton="0" quotePrefix="0" xfId="0">
      <alignment vertical="center"/>
    </xf>
    <xf numFmtId="164" fontId="20" fillId="0" borderId="36" applyAlignment="1" pivotButton="0" quotePrefix="0" xfId="0">
      <alignment horizontal="center" vertical="center"/>
    </xf>
    <xf numFmtId="0" fontId="0" fillId="0" borderId="36" pivotButton="0" quotePrefix="0" xfId="0"/>
    <xf numFmtId="164" fontId="4" fillId="0" borderId="28" applyAlignment="1" pivotButton="0" quotePrefix="0" xfId="0">
      <alignment horizontal="center" vertical="center" shrinkToFit="1"/>
    </xf>
    <xf numFmtId="164" fontId="4" fillId="0" borderId="32" applyAlignment="1" pivotButton="0" quotePrefix="0" xfId="0">
      <alignment horizontal="center" vertical="center"/>
    </xf>
    <xf numFmtId="164" fontId="4" fillId="3" borderId="43" applyAlignment="1" pivotButton="0" quotePrefix="0" xfId="0">
      <alignment vertical="center"/>
    </xf>
    <xf numFmtId="164" fontId="4" fillId="0" borderId="43" applyAlignment="1" pivotButton="0" quotePrefix="0" xfId="0">
      <alignment horizontal="center" vertical="center"/>
    </xf>
    <xf numFmtId="164" fontId="20" fillId="0" borderId="31" applyAlignment="1" pivotButton="0" quotePrefix="0" xfId="0">
      <alignment horizontal="center" vertical="center"/>
    </xf>
    <xf numFmtId="0" fontId="0" fillId="0" borderId="31" pivotButton="0" quotePrefix="0" xfId="0"/>
    <xf numFmtId="164" fontId="4" fillId="0" borderId="0" applyAlignment="1" pivotButton="0" quotePrefix="0" xfId="0">
      <alignment horizontal="center" vertical="center" shrinkToFit="1"/>
    </xf>
    <xf numFmtId="164" fontId="4" fillId="0" borderId="0" applyAlignment="1" pivotButton="0" quotePrefix="0" xfId="0">
      <alignment horizontal="center" vertical="center"/>
    </xf>
    <xf numFmtId="164" fontId="4" fillId="0" borderId="0" applyAlignment="1" pivotButton="0" quotePrefix="0" xfId="0">
      <alignment vertical="center"/>
    </xf>
    <xf numFmtId="164" fontId="23" fillId="0" borderId="3" applyAlignment="1" pivotButton="0" quotePrefix="0" xfId="0">
      <alignment horizontal="center" vertical="center" shrinkToFit="1"/>
    </xf>
    <xf numFmtId="164" fontId="23" fillId="3" borderId="3" applyAlignment="1" pivotButton="0" quotePrefix="0" xfId="0">
      <alignment horizontal="right" vertical="center"/>
    </xf>
    <xf numFmtId="164" fontId="3" fillId="3" borderId="3" applyAlignment="1" pivotButton="0" quotePrefix="0" xfId="0">
      <alignment horizontal="center" vertical="center"/>
    </xf>
    <xf numFmtId="165" fontId="8" fillId="3" borderId="11" applyAlignment="1" pivotButton="0" quotePrefix="0" xfId="0">
      <alignment vertical="center"/>
    </xf>
    <xf numFmtId="0" fontId="0" fillId="0" borderId="13" pivotButton="0" quotePrefix="0" xfId="0"/>
    <xf numFmtId="164" fontId="23" fillId="0" borderId="1" applyAlignment="1" pivotButton="0" quotePrefix="0" xfId="0">
      <alignment horizontal="center" vertical="center" shrinkToFit="1"/>
    </xf>
    <xf numFmtId="0" fontId="0" fillId="0" borderId="49" pivotButton="0" quotePrefix="0" xfId="0"/>
    <xf numFmtId="0" fontId="0" fillId="0" borderId="41" pivotButton="0" quotePrefix="0" xfId="0"/>
    <xf numFmtId="164" fontId="3" fillId="3" borderId="1" applyAlignment="1" pivotButton="0" quotePrefix="0" xfId="0">
      <alignment horizontal="center" vertical="center"/>
    </xf>
    <xf numFmtId="165" fontId="8" fillId="3" borderId="9" applyAlignment="1" pivotButton="0" quotePrefix="0" xfId="0">
      <alignment vertical="center"/>
    </xf>
    <xf numFmtId="164" fontId="3" fillId="3" borderId="47" applyAlignment="1" pivotButton="0" quotePrefix="0" xfId="0">
      <alignment horizontal="center" vertical="center"/>
    </xf>
    <xf numFmtId="165" fontId="8" fillId="3" borderId="48" applyAlignment="1" pivotButton="0" quotePrefix="0" xfId="0">
      <alignment vertical="center"/>
    </xf>
    <xf numFmtId="164" fontId="3" fillId="0" borderId="1" applyAlignment="1" pivotButton="0" quotePrefix="0" xfId="0">
      <alignment horizontal="center" vertical="center" shrinkToFit="1"/>
    </xf>
    <xf numFmtId="0" fontId="0" fillId="0" borderId="53" pivotButton="0" quotePrefix="0" xfId="0"/>
    <xf numFmtId="164" fontId="4" fillId="4" borderId="43" applyAlignment="1" pivotButton="0" quotePrefix="0" xfId="0">
      <alignment horizontal="center" vertical="center"/>
    </xf>
    <xf numFmtId="165" fontId="5" fillId="4" borderId="44" applyAlignment="1" pivotButton="0" quotePrefix="0" xfId="0">
      <alignment vertical="center"/>
    </xf>
    <xf numFmtId="164" fontId="10" fillId="0" borderId="1" applyAlignment="1" pivotButton="0" quotePrefix="0" xfId="0">
      <alignment horizontal="center" vertical="center" shrinkToFit="1"/>
    </xf>
    <xf numFmtId="164" fontId="10" fillId="3" borderId="3" applyAlignment="1" pivotButton="0" quotePrefix="0" xfId="0">
      <alignment horizontal="right" vertical="center"/>
    </xf>
    <xf numFmtId="164" fontId="3" fillId="0" borderId="0" applyAlignment="1" pivotButton="0" quotePrefix="0" xfId="0">
      <alignment horizontal="center" vertical="center"/>
    </xf>
    <xf numFmtId="164" fontId="8" fillId="0" borderId="0" applyAlignment="1" pivotButton="0" quotePrefix="0" xfId="0">
      <alignment vertical="center"/>
    </xf>
    <xf numFmtId="0" fontId="0" fillId="0" borderId="14" pivotButton="0" quotePrefix="0" xfId="0"/>
    <xf numFmtId="0" fontId="0" fillId="0" borderId="4" pivotButton="0" quotePrefix="0" xfId="0"/>
    <xf numFmtId="164" fontId="4" fillId="3" borderId="1" applyAlignment="1" pivotButton="0" quotePrefix="0" xfId="0">
      <alignment horizontal="center" vertical="center"/>
    </xf>
    <xf numFmtId="164" fontId="10" fillId="0" borderId="1" applyAlignment="1" pivotButton="0" quotePrefix="0" xfId="0">
      <alignment horizontal="right" vertical="center" shrinkToFit="1"/>
    </xf>
    <xf numFmtId="164" fontId="3" fillId="0" borderId="1" applyAlignment="1" pivotButton="0" quotePrefix="0" xfId="0">
      <alignment horizontal="right" vertical="center" shrinkToFit="1"/>
    </xf>
    <xf numFmtId="0" fontId="0" fillId="0" borderId="26" pivotButton="0" quotePrefix="0" xfId="0"/>
    <xf numFmtId="164" fontId="4" fillId="3" borderId="2" applyAlignment="1" pivotButton="0" quotePrefix="0" xfId="0">
      <alignment horizontal="center" vertical="center"/>
    </xf>
    <xf numFmtId="0" fontId="0" fillId="0" borderId="20" pivotButton="0" quotePrefix="0" xfId="0"/>
    <xf numFmtId="164" fontId="4" fillId="3" borderId="19" applyAlignment="1" pivotButton="0" quotePrefix="0" xfId="0">
      <alignment vertical="center"/>
    </xf>
    <xf numFmtId="164" fontId="25" fillId="0" borderId="0" applyAlignment="1" pivotButton="0" quotePrefix="0" xfId="0">
      <alignment/>
    </xf>
    <xf numFmtId="164" fontId="17" fillId="0" borderId="0" applyAlignment="1" pivotButton="0" quotePrefix="0" xfId="0">
      <alignment vertical="center" wrapText="1"/>
    </xf>
    <xf numFmtId="164" fontId="26" fillId="0" borderId="0" applyAlignment="1" pivotButton="0" quotePrefix="0" xfId="0">
      <alignment/>
    </xf>
    <xf numFmtId="164" fontId="8" fillId="0" borderId="0" applyAlignment="1" pivotButton="0" quotePrefix="0" xfId="0">
      <alignment vertical="center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50"/>
  <sheetViews>
    <sheetView tabSelected="1" topLeftCell="A12" zoomScaleNormal="100" zoomScaleSheetLayoutView="100" workbookViewId="0">
      <selection activeCell="B34" sqref="B34"/>
    </sheetView>
  </sheetViews>
  <sheetFormatPr baseColWidth="8" defaultRowHeight="17.4"/>
  <cols>
    <col width="11.8984375" customWidth="1" style="120" min="1" max="1"/>
    <col width="19.8984375" customWidth="1" style="120" min="2" max="2"/>
    <col width="19.69921875" customWidth="1" style="120" min="3" max="3"/>
    <col width="20.8984375" customWidth="1" style="120" min="4" max="4"/>
    <col width="11.19921875" customWidth="1" style="120" min="5" max="5"/>
    <col width="6.5" customWidth="1" style="120" min="6" max="6"/>
    <col width="13.19921875" customWidth="1" style="120" min="7" max="7"/>
    <col width="11.19921875" customWidth="1" style="120" min="8" max="8"/>
    <col width="10" customWidth="1" style="120" min="9" max="9"/>
    <col width="1.19921875" customWidth="1" style="120" min="10" max="10"/>
    <col width="6.3984375" customWidth="1" style="120" min="11" max="11"/>
    <col width="18.09765625" customWidth="1" style="120" min="12" max="12"/>
    <col width="13.19921875" customWidth="1" style="120" min="13" max="13"/>
    <col width="9" customWidth="1" style="120" min="14" max="14"/>
    <col width="6" customWidth="1" style="120" min="15" max="15"/>
  </cols>
  <sheetData>
    <row r="1" ht="53.25" customHeight="1" s="120">
      <c r="A1" s="115" t="inlineStr">
        <is>
          <t>2026 지능형 과학실 환경 구축 사업 정산서</t>
        </is>
      </c>
    </row>
    <row r="2" ht="37.5" customHeight="1" s="120">
      <c r="A2" s="116" t="inlineStr">
        <is>
          <t>○○중학교 (예시 — 디지털 탐구 도구(센서) 구입분만 적은 것)</t>
        </is>
      </c>
    </row>
    <row r="3" ht="32.25" customHeight="1" s="120">
      <c r="A3" s="117" t="inlineStr">
        <is>
          <t>1. 기간: 2026. 9. ~ 11.</t>
        </is>
      </c>
    </row>
    <row r="4" ht="32.25" customHeight="1" s="120">
      <c r="A4" s="117" t="inlineStr">
        <is>
          <t>2. 사업비 집행 결과</t>
        </is>
      </c>
    </row>
    <row r="5" ht="32.25" customHeight="1" s="120" thickBot="1">
      <c r="A5" s="10" t="inlineStr">
        <is>
          <t>가. 사업비 총괄</t>
        </is>
      </c>
      <c r="B5" s="121" t="n"/>
      <c r="C5" s="121" t="n"/>
      <c r="E5" s="118" t="inlineStr">
        <is>
          <t>(단위: 천원)</t>
        </is>
      </c>
      <c r="F5" s="122" t="n"/>
      <c r="G5" s="3" t="n"/>
      <c r="H5" s="119" t="n"/>
    </row>
    <row r="6" ht="28.5" customHeight="1" s="120" thickBot="1">
      <c r="A6" s="47" t="inlineStr">
        <is>
          <t>재원</t>
        </is>
      </c>
      <c r="B6" s="35" t="inlineStr">
        <is>
          <t>교부액</t>
        </is>
      </c>
      <c r="C6" s="35" t="inlineStr">
        <is>
          <t>지출액</t>
        </is>
      </c>
      <c r="D6" s="35" t="inlineStr">
        <is>
          <t>잔액</t>
        </is>
      </c>
      <c r="E6" s="106" t="inlineStr">
        <is>
          <t>비고</t>
        </is>
      </c>
      <c r="F6" s="123" t="n"/>
      <c r="G6" s="124" t="n"/>
      <c r="H6" s="125" t="inlineStr">
        <is>
          <t>&lt;유의사항&gt;
* 수식이 포함되어 있으므로 행 추가 외 서식 변경 금지(행 병합 불가)
* 노란색 셀은 자동 입력되어 임의 서식 변경 금지</t>
        </is>
      </c>
    </row>
    <row r="7" ht="26.25" customHeight="1" s="120" thickTop="1">
      <c r="A7" s="126" t="inlineStr">
        <is>
          <t>교육청</t>
        </is>
      </c>
      <c r="B7" s="127" t="n">
        <v>30000</v>
      </c>
      <c r="C7" s="128">
        <f>G40</f>
        <v/>
      </c>
      <c r="D7" s="128">
        <f>B7-C7</f>
        <v/>
      </c>
      <c r="E7" s="129" t="inlineStr">
        <is>
          <t>예시 — 센서 구입분만 적어 잔액이 크게 남아 보입니다. 실제로는 전 항목을 적고 잔액을 0에 맞춥니다</t>
        </is>
      </c>
      <c r="F7" s="130" t="n"/>
      <c r="G7" s="124" t="n"/>
    </row>
    <row r="8" ht="26.25" customHeight="1" s="120">
      <c r="A8" s="131" t="inlineStr">
        <is>
          <t>학교자체</t>
        </is>
      </c>
      <c r="B8" s="132" t="n"/>
      <c r="C8" s="133" t="n"/>
      <c r="D8" s="134" t="n"/>
      <c r="E8" s="135" t="inlineStr">
        <is>
          <t>별도 입력하지 않음</t>
        </is>
      </c>
      <c r="F8" s="136" t="n"/>
      <c r="G8" s="124" t="n"/>
    </row>
    <row r="9" ht="26.25" customHeight="1" s="120" thickBot="1">
      <c r="A9" s="137" t="inlineStr">
        <is>
          <t>기타(지자체 등)</t>
        </is>
      </c>
      <c r="B9" s="138" t="n"/>
      <c r="C9" s="139" t="n"/>
      <c r="D9" s="140" t="n"/>
      <c r="E9" s="141" t="inlineStr">
        <is>
          <t>별도 입력하지 않음</t>
        </is>
      </c>
      <c r="F9" s="142" t="n"/>
    </row>
    <row r="10" ht="26.25" customHeight="1" s="120" thickBot="1" thickTop="1">
      <c r="A10" s="143" t="inlineStr">
        <is>
          <t>합계</t>
        </is>
      </c>
      <c r="B10" s="144">
        <f>SUM(B7:B9)</f>
        <v/>
      </c>
      <c r="C10" s="145">
        <f>SUM(C7:C9)</f>
        <v/>
      </c>
      <c r="D10" s="146">
        <f>SUM(D7:D9)</f>
        <v/>
      </c>
      <c r="E10" s="147" t="n"/>
      <c r="F10" s="148" t="n"/>
    </row>
    <row r="11" ht="34.5" customHeight="1" s="120" thickBot="1">
      <c r="A11" s="95" t="inlineStr">
        <is>
          <t>나. 사업별 집행 내역</t>
        </is>
      </c>
      <c r="C11" s="149" t="n"/>
      <c r="D11" s="150" t="n"/>
      <c r="E11" s="150" t="n"/>
      <c r="F11" s="150" t="n"/>
      <c r="G11" s="151" t="n"/>
      <c r="H11" s="5" t="n"/>
      <c r="I11" s="5" t="n"/>
      <c r="K11" s="6" t="inlineStr">
        <is>
          <t>다. 항목별 집행 현황(교육청 교부액 중)</t>
        </is>
      </c>
    </row>
    <row r="12" ht="21.75" customHeight="1" s="120" thickBot="1">
      <c r="A12" s="36" t="inlineStr">
        <is>
          <t>구분</t>
        </is>
      </c>
      <c r="B12" s="37" t="inlineStr">
        <is>
          <t>항목</t>
        </is>
      </c>
      <c r="C12" s="38" t="inlineStr">
        <is>
          <t>품명</t>
        </is>
      </c>
      <c r="D12" s="40" t="inlineStr">
        <is>
          <t>규격, 세부 산출 내역</t>
        </is>
      </c>
      <c r="E12" s="40" t="inlineStr">
        <is>
          <t>단가(천원)</t>
        </is>
      </c>
      <c r="F12" s="38" t="inlineStr">
        <is>
          <t>수량</t>
        </is>
      </c>
      <c r="G12" s="40" t="inlineStr">
        <is>
          <t>지출액(천원)</t>
        </is>
      </c>
      <c r="H12" s="38" t="inlineStr">
        <is>
          <t>재원</t>
        </is>
      </c>
      <c r="I12" s="39" t="inlineStr">
        <is>
          <t>비고</t>
        </is>
      </c>
      <c r="K12" s="43" t="inlineStr">
        <is>
          <t>구분</t>
        </is>
      </c>
      <c r="L12" s="41" t="inlineStr">
        <is>
          <t>세부 항목</t>
        </is>
      </c>
      <c r="M12" s="42" t="inlineStr">
        <is>
          <t>지출액(천원)</t>
        </is>
      </c>
      <c r="N12" s="75" t="inlineStr">
        <is>
          <t>비율(%)</t>
        </is>
      </c>
    </row>
    <row r="13" ht="20.25" customHeight="1" s="120" thickTop="1">
      <c r="A13" s="97" t="inlineStr">
        <is>
          <t>필수</t>
        </is>
      </c>
      <c r="B13" s="79" t="inlineStr">
        <is>
          <t>⑥AI수업기자재</t>
        </is>
      </c>
      <c r="C13" s="80" t="inlineStr">
        <is>
          <t>이지메이커 보드</t>
        </is>
      </c>
      <c r="D13" s="81" t="inlineStr">
        <is>
          <t>이지온(EZ·ON)으로 데이터를 수집하는 유선 메인보드(USB-C 케이블 포함), A0~A4·D0~D4·I2C·UART</t>
        </is>
      </c>
      <c r="E13" s="152" t="n">
        <v>60</v>
      </c>
      <c r="F13" s="81" t="n">
        <v>7</v>
      </c>
      <c r="G13" s="153">
        <f>E13*F13</f>
        <v/>
      </c>
      <c r="H13" s="80" t="inlineStr">
        <is>
          <t>교육청</t>
        </is>
      </c>
      <c r="I13" s="22" t="inlineStr">
        <is>
          <t>1단계 · 모둠 수만큼</t>
        </is>
      </c>
      <c r="K13" s="98" t="inlineStr">
        <is>
          <t>필수</t>
        </is>
      </c>
      <c r="L13" s="58" t="inlineStr">
        <is>
          <t>①리모델링</t>
        </is>
      </c>
      <c r="M13" s="154">
        <f>SUMPRODUCT(($B$13:$B$38=$L$13)*($H$13:$H$38=$A$7)*($G$13:$G$38))</f>
        <v/>
      </c>
      <c r="N13" s="155">
        <f>$M13/$B$7*100</f>
        <v/>
      </c>
    </row>
    <row r="14" ht="20.25" customHeight="1" s="120">
      <c r="A14" s="156" t="n"/>
      <c r="B14" s="79" t="inlineStr">
        <is>
          <t>⑥AI수업기자재</t>
        </is>
      </c>
      <c r="C14" s="84" t="inlineStr">
        <is>
          <t>공기압 센서</t>
        </is>
      </c>
      <c r="D14" s="85" t="inlineStr">
        <is>
          <t>62×32(mm) 공기압센서, 주사기 2개, 공기 주입 튜브, 모듈 연결 케이블</t>
        </is>
      </c>
      <c r="E14" s="157" t="n">
        <v>80</v>
      </c>
      <c r="F14" s="85" t="n">
        <v>7</v>
      </c>
      <c r="G14" s="153">
        <f>E14*F14</f>
        <v/>
      </c>
      <c r="H14" s="80" t="inlineStr">
        <is>
          <t>교육청</t>
        </is>
      </c>
      <c r="I14" s="26" t="inlineStr">
        <is>
          <t>중1 기체(보일의 법칙)</t>
        </is>
      </c>
      <c r="K14" s="158" t="n"/>
      <c r="L14" s="59" t="inlineStr">
        <is>
          <t>②안전장비</t>
        </is>
      </c>
      <c r="M14" s="154">
        <f>SUMPRODUCT(($B$13:$B$38=$L$14)*($H$13:$H$38=$A$7)*($G$13:$G$38))</f>
        <v/>
      </c>
      <c r="N14" s="155">
        <f>$M14/$B$7*100</f>
        <v/>
      </c>
    </row>
    <row r="15" ht="20.25" customHeight="1" s="120">
      <c r="A15" s="156" t="n"/>
      <c r="B15" s="79" t="inlineStr">
        <is>
          <t>⑥AI수업기자재</t>
        </is>
      </c>
      <c r="C15" s="84" t="inlineStr">
        <is>
          <t>전압센서</t>
        </is>
      </c>
      <c r="D15" s="85" t="inlineStr">
        <is>
          <t>최대 25V까지 전압을 측정할 수 있는 센서</t>
        </is>
      </c>
      <c r="E15" s="157" t="n">
        <v>15</v>
      </c>
      <c r="F15" s="85" t="n">
        <v>7</v>
      </c>
      <c r="G15" s="153">
        <f>E15*F15</f>
        <v/>
      </c>
      <c r="H15" s="80" t="inlineStr">
        <is>
          <t>교육청</t>
        </is>
      </c>
      <c r="I15" s="15" t="inlineStr">
        <is>
          <t>중2 전기(옴의 법칙)</t>
        </is>
      </c>
      <c r="K15" s="158" t="n"/>
      <c r="L15" s="59" t="inlineStr">
        <is>
          <t>③밀폐시약장</t>
        </is>
      </c>
      <c r="M15" s="154">
        <f>SUMPRODUCT(($B$13:$B$38=$L$15)*($H$13:$H$38=$A$7)*($G$13:$G$38))</f>
        <v/>
      </c>
      <c r="N15" s="155">
        <f>$M15/$B$7*100</f>
        <v/>
      </c>
    </row>
    <row r="16" ht="20.25" customHeight="1" s="120">
      <c r="A16" s="156" t="n"/>
      <c r="B16" s="79" t="inlineStr">
        <is>
          <t>⑥AI수업기자재</t>
        </is>
      </c>
      <c r="C16" s="84" t="inlineStr">
        <is>
          <t>전류센서</t>
        </is>
      </c>
      <c r="D16" s="85" t="inlineStr">
        <is>
          <t>회로에 흐르는 전류 값을 측정하는 센서</t>
        </is>
      </c>
      <c r="E16" s="157" t="n">
        <v>20</v>
      </c>
      <c r="F16" s="85" t="n">
        <v>7</v>
      </c>
      <c r="G16" s="153">
        <f>E16*F16</f>
        <v/>
      </c>
      <c r="H16" s="80" t="inlineStr">
        <is>
          <t>교육청</t>
        </is>
      </c>
      <c r="I16" s="15" t="inlineStr">
        <is>
          <t>중2 전기(옴의 법칙)</t>
        </is>
      </c>
      <c r="K16" s="158" t="n"/>
      <c r="L16" s="59" t="inlineStr">
        <is>
          <t>④흄후드</t>
        </is>
      </c>
      <c r="M16" s="154">
        <f>SUMPRODUCT(($B$13:$B$38=$L$16)*($H$13:$H$38=$A$7)*($G$13:$G$38))</f>
        <v/>
      </c>
      <c r="N16" s="155">
        <f>$M16/$B$7*100</f>
        <v/>
      </c>
    </row>
    <row r="17" ht="20.25" customHeight="1" s="120">
      <c r="A17" s="156" t="n"/>
      <c r="B17" s="79" t="inlineStr">
        <is>
          <t>⑥AI수업기자재</t>
        </is>
      </c>
      <c r="C17" s="84" t="inlineStr">
        <is>
          <t>밝기센서</t>
        </is>
      </c>
      <c r="D17" s="85" t="inlineStr">
        <is>
          <t>빛의 세기를 아날로그 값(0~1023)으로 측정하는 센서</t>
        </is>
      </c>
      <c r="E17" s="157" t="n">
        <v>15</v>
      </c>
      <c r="F17" s="85" t="n">
        <v>7</v>
      </c>
      <c r="G17" s="153">
        <f>E17*F17</f>
        <v/>
      </c>
      <c r="H17" s="80" t="inlineStr">
        <is>
          <t>교육청</t>
        </is>
      </c>
      <c r="I17" s="15" t="inlineStr">
        <is>
          <t>중2 별(거리–빛의 세기)</t>
        </is>
      </c>
      <c r="K17" s="158" t="n"/>
      <c r="L17" s="59" t="inlineStr">
        <is>
          <t>⑤실험대(의자포함)</t>
        </is>
      </c>
      <c r="M17" s="154">
        <f>SUMPRODUCT(($B$13:$B$38=$L$17)*($H$13:$H$38=$A$7)*($G$13:$G$38))</f>
        <v/>
      </c>
      <c r="N17" s="155">
        <f>$M17/$B$7*100</f>
        <v/>
      </c>
    </row>
    <row r="18" ht="20.25" customHeight="1" s="120">
      <c r="A18" s="156" t="n"/>
      <c r="B18" s="79" t="inlineStr">
        <is>
          <t>⑥AI수업기자재</t>
        </is>
      </c>
      <c r="C18" s="84" t="inlineStr">
        <is>
          <t>온도센서</t>
        </is>
      </c>
      <c r="D18" s="85" t="inlineStr">
        <is>
          <t>액체·공기 온도 측정용 프로브형 온도 센서</t>
        </is>
      </c>
      <c r="E18" s="157" t="n">
        <v>20</v>
      </c>
      <c r="F18" s="85" t="n">
        <v>7</v>
      </c>
      <c r="G18" s="153">
        <f>E18*F18</f>
        <v/>
      </c>
      <c r="H18" s="80" t="inlineStr">
        <is>
          <t>교육청</t>
        </is>
      </c>
      <c r="I18" s="15" t="inlineStr">
        <is>
          <t>열 단원(비열·열평형)</t>
        </is>
      </c>
      <c r="K18" s="159" t="n"/>
      <c r="L18" s="59" t="inlineStr">
        <is>
          <t>⑥AI수업기자재</t>
        </is>
      </c>
      <c r="M18" s="154">
        <f>SUMPRODUCT(($B$13:$B$38=$L$18)*($H$13:$H$38=$A$7)*($G$13:$G$38))</f>
        <v/>
      </c>
      <c r="N18" s="155">
        <f>$M18/$B$7*100</f>
        <v/>
      </c>
    </row>
    <row r="19" ht="20.25" customHeight="1" s="120">
      <c r="A19" s="156" t="n"/>
      <c r="B19" s="79" t="inlineStr">
        <is>
          <t>⑥AI수업기자재</t>
        </is>
      </c>
      <c r="C19" s="84" t="inlineStr">
        <is>
          <t>무선 힘·가속도센서</t>
        </is>
      </c>
      <c r="D19" s="85" t="inlineStr">
        <is>
          <t>힘(±50N)·가속도 측정, 블루투스 무선, Science# 연동</t>
        </is>
      </c>
      <c r="E19" s="157" t="n">
        <v>297</v>
      </c>
      <c r="F19" s="85" t="n">
        <v>3</v>
      </c>
      <c r="G19" s="153">
        <f>E19*F19</f>
        <v/>
      </c>
      <c r="H19" s="80" t="inlineStr">
        <is>
          <t>교육청</t>
        </is>
      </c>
      <c r="I19" s="15" t="inlineStr">
        <is>
          <t>2단계 · 순환 부스용</t>
        </is>
      </c>
      <c r="K19" s="99" t="inlineStr">
        <is>
          <t>권장</t>
        </is>
      </c>
      <c r="L19" s="59" t="inlineStr">
        <is>
          <t>⑦추가조명시설</t>
        </is>
      </c>
      <c r="M19" s="160">
        <f>SUMPRODUCT(($B$13:$B$38=$L$19)*($H$13:$H$38=$A$7)*($G$13:$G$38))</f>
        <v/>
      </c>
      <c r="N19" s="161">
        <f>$M19/$B$7*100</f>
        <v/>
      </c>
    </row>
    <row r="20" ht="20.25" customHeight="1" s="120">
      <c r="A20" s="156" t="n"/>
      <c r="B20" s="79" t="inlineStr">
        <is>
          <t>⑥AI수업기자재</t>
        </is>
      </c>
      <c r="C20" s="84" t="inlineStr">
        <is>
          <t>나노보드</t>
        </is>
      </c>
      <c r="D20" s="85" t="inlineStr">
        <is>
          <t>이지메이커 무선(나노) 센서용 보드</t>
        </is>
      </c>
      <c r="E20" s="157" t="n">
        <v>55</v>
      </c>
      <c r="F20" s="85" t="n">
        <v>3</v>
      </c>
      <c r="G20" s="153">
        <f>E20*F20</f>
        <v/>
      </c>
      <c r="H20" s="80" t="inlineStr">
        <is>
          <t>교육청</t>
        </is>
      </c>
      <c r="I20" s="15" t="inlineStr">
        <is>
          <t>2단계 · 나노 CO₂용</t>
        </is>
      </c>
      <c r="K20" s="158" t="n"/>
      <c r="L20" s="59" t="inlineStr">
        <is>
          <t>⑧수납공간</t>
        </is>
      </c>
      <c r="M20" s="154">
        <f>SUMPRODUCT(($B$13:$B$38=$L$20)*($H$13:$H$38=$A$7)*($G$13:$G$38))</f>
        <v/>
      </c>
      <c r="N20" s="155">
        <f>$M20/$B$7*100</f>
        <v/>
      </c>
    </row>
    <row r="21" ht="20.25" customHeight="1" s="120">
      <c r="A21" s="156" t="n"/>
      <c r="B21" s="79" t="inlineStr">
        <is>
          <t>⑥AI수업기자재</t>
        </is>
      </c>
      <c r="C21" s="84" t="inlineStr">
        <is>
          <t>일체형 배터리</t>
        </is>
      </c>
      <c r="D21" s="85" t="inlineStr">
        <is>
          <t>나노보드 전원, 보드와 1:1</t>
        </is>
      </c>
      <c r="E21" s="157" t="n">
        <v>11</v>
      </c>
      <c r="F21" s="85" t="n">
        <v>3</v>
      </c>
      <c r="G21" s="153">
        <f>E21*F21</f>
        <v/>
      </c>
      <c r="H21" s="80" t="inlineStr">
        <is>
          <t>교육청</t>
        </is>
      </c>
      <c r="I21" s="15" t="inlineStr">
        <is>
          <t>2단계 · 나노 CO₂용</t>
        </is>
      </c>
      <c r="K21" s="158" t="n"/>
      <c r="L21" s="59" t="inlineStr">
        <is>
          <t>⑨공기청정기</t>
        </is>
      </c>
      <c r="M21" s="154">
        <f>SUMPRODUCT(($B$13:$B$38=$L$21)*($H$13:$H$38=$A$7)*($G$13:$G$38))</f>
        <v/>
      </c>
      <c r="N21" s="155">
        <f>$M21/$B$7*100</f>
        <v/>
      </c>
    </row>
    <row r="22" ht="20.25" customHeight="1" s="120">
      <c r="A22" s="156" t="n"/>
      <c r="B22" s="79" t="inlineStr">
        <is>
          <t>⑥AI수업기자재</t>
        </is>
      </c>
      <c r="C22" s="84" t="inlineStr">
        <is>
          <t>나노 이산화탄소센서</t>
        </is>
      </c>
      <c r="D22" s="85" t="inlineStr">
        <is>
          <t>무선 CO₂ 농도 측정, 밀폐 용기용</t>
        </is>
      </c>
      <c r="E22" s="157" t="n">
        <v>154</v>
      </c>
      <c r="F22" s="85" t="n">
        <v>3</v>
      </c>
      <c r="G22" s="153">
        <f>E22*F22</f>
        <v/>
      </c>
      <c r="H22" s="80" t="inlineStr">
        <is>
          <t>교육청</t>
        </is>
      </c>
      <c r="I22" s="15" t="inlineStr">
        <is>
          <t>중2 광합성</t>
        </is>
      </c>
      <c r="K22" s="158" t="n"/>
      <c r="L22" s="59" t="inlineStr">
        <is>
          <t>운영수당</t>
        </is>
      </c>
      <c r="M22" s="154">
        <f>SUMPRODUCT(($B$13:$B$38=$L$22)*($H$13:$H$38=$A$7)*($G$13:$G$38))</f>
        <v/>
      </c>
      <c r="N22" s="155">
        <f>$M22/$B$7*100</f>
        <v/>
      </c>
    </row>
    <row r="23" ht="20.25" customHeight="1" s="120" thickBot="1">
      <c r="A23" s="156" t="n"/>
      <c r="B23" s="79" t="n"/>
      <c r="C23" s="84" t="n"/>
      <c r="D23" s="85" t="n"/>
      <c r="E23" s="157" t="n"/>
      <c r="F23" s="85" t="n"/>
      <c r="G23" s="153">
        <f>E23*F23</f>
        <v/>
      </c>
      <c r="H23" s="80" t="n"/>
      <c r="I23" s="15" t="n"/>
      <c r="K23" s="159" t="n"/>
      <c r="L23" s="60" t="inlineStr">
        <is>
          <t>기타</t>
        </is>
      </c>
      <c r="M23" s="162">
        <f>SUMPRODUCT(($B$13:$B$38=$L$23)*($H$13:$H$38=$A$7)*($G$13:$G$38))</f>
        <v/>
      </c>
      <c r="N23" s="163">
        <f>$M23/$B$7*100</f>
        <v/>
      </c>
    </row>
    <row r="24" ht="20.25" customHeight="1" s="120" thickBot="1" thickTop="1">
      <c r="A24" s="156" t="n"/>
      <c r="B24" s="79" t="n"/>
      <c r="C24" s="84" t="n"/>
      <c r="D24" s="85" t="n"/>
      <c r="E24" s="164" t="n"/>
      <c r="F24" s="85" t="n"/>
      <c r="G24" s="153">
        <f>E24*F24</f>
        <v/>
      </c>
      <c r="H24" s="80" t="n"/>
      <c r="I24" s="15" t="n"/>
      <c r="K24" s="101" t="inlineStr">
        <is>
          <t>계</t>
        </is>
      </c>
      <c r="L24" s="165" t="n"/>
      <c r="M24" s="166">
        <f>SUM(M13:M23)</f>
        <v/>
      </c>
      <c r="N24" s="167">
        <f>$M24/$B$7*100</f>
        <v/>
      </c>
    </row>
    <row r="25" ht="20.25" customHeight="1" s="120">
      <c r="A25" s="156" t="n"/>
      <c r="B25" s="17" t="n"/>
      <c r="C25" s="2" t="n"/>
      <c r="D25" s="24" t="n"/>
      <c r="E25" s="168" t="n"/>
      <c r="F25" s="24" t="n"/>
      <c r="G25" s="169">
        <f>E25*F25</f>
        <v/>
      </c>
      <c r="H25" s="1" t="n"/>
      <c r="I25" s="15" t="n"/>
    </row>
    <row r="26" ht="20.25" customHeight="1" s="120">
      <c r="A26" s="156" t="n"/>
      <c r="B26" s="17" t="n"/>
      <c r="C26" s="2" t="n"/>
      <c r="D26" s="24" t="n"/>
      <c r="E26" s="164" t="n"/>
      <c r="F26" s="24" t="n"/>
      <c r="G26" s="169">
        <f>E26*F26</f>
        <v/>
      </c>
      <c r="H26" s="20" t="n"/>
      <c r="I26" s="15" t="n"/>
      <c r="K26" s="6" t="n"/>
    </row>
    <row r="27" ht="20.25" customHeight="1" s="120">
      <c r="A27" s="156" t="n"/>
      <c r="B27" s="17" t="n"/>
      <c r="C27" s="2" t="n"/>
      <c r="D27" s="24" t="n"/>
      <c r="E27" s="164" t="n"/>
      <c r="F27" s="24" t="n"/>
      <c r="G27" s="169">
        <f>E27*F27</f>
        <v/>
      </c>
      <c r="H27" s="20" t="n"/>
      <c r="I27" s="15" t="n"/>
    </row>
    <row r="28" ht="20.25" customHeight="1" s="120">
      <c r="A28" s="156" t="n"/>
      <c r="B28" s="17" t="n"/>
      <c r="C28" s="2" t="n"/>
      <c r="D28" s="24" t="n"/>
      <c r="E28" s="164" t="n"/>
      <c r="F28" s="24" t="n"/>
      <c r="G28" s="169">
        <f>E28*F28</f>
        <v/>
      </c>
      <c r="H28" s="20" t="n"/>
      <c r="I28" s="15" t="n"/>
    </row>
    <row r="29" ht="20.25" customHeight="1" s="120">
      <c r="A29" s="156" t="n"/>
      <c r="B29" s="17" t="n"/>
      <c r="C29" s="2" t="n"/>
      <c r="D29" s="24" t="n"/>
      <c r="E29" s="164" t="n"/>
      <c r="F29" s="24" t="n"/>
      <c r="G29" s="169">
        <f>E29*F29</f>
        <v/>
      </c>
      <c r="H29" s="20" t="n"/>
      <c r="I29" s="15" t="n"/>
    </row>
    <row r="30" ht="20.25" customHeight="1" s="120">
      <c r="A30" s="156" t="n"/>
      <c r="B30" s="17" t="n"/>
      <c r="C30" s="2" t="n"/>
      <c r="D30" s="24" t="n"/>
      <c r="E30" s="164" t="n"/>
      <c r="F30" s="24" t="n"/>
      <c r="G30" s="169">
        <f>E30*F30</f>
        <v/>
      </c>
      <c r="H30" s="20" t="n"/>
      <c r="I30" s="15" t="n"/>
      <c r="K30" s="32" t="n"/>
      <c r="L30" s="33" t="n"/>
      <c r="M30" s="170" t="n"/>
      <c r="N30" s="12" t="n"/>
    </row>
    <row r="31" ht="20.25" customHeight="1" s="120">
      <c r="A31" s="156" t="n"/>
      <c r="B31" s="17" t="n"/>
      <c r="C31" s="2" t="n"/>
      <c r="D31" s="24" t="n"/>
      <c r="E31" s="164" t="n"/>
      <c r="F31" s="24" t="n"/>
      <c r="G31" s="169">
        <f>E31*F31</f>
        <v/>
      </c>
      <c r="H31" s="20" t="n"/>
      <c r="I31" s="15" t="n"/>
      <c r="K31" s="32" t="n"/>
      <c r="L31" s="33" t="n"/>
      <c r="M31" s="170" t="n"/>
      <c r="N31" s="171" t="n"/>
    </row>
    <row r="32" ht="20.25" customHeight="1" s="120">
      <c r="A32" s="156" t="n"/>
      <c r="B32" s="17" t="n"/>
      <c r="C32" s="2" t="n"/>
      <c r="D32" s="24" t="n"/>
      <c r="E32" s="164" t="n"/>
      <c r="F32" s="24" t="n"/>
      <c r="G32" s="169">
        <f>E32*F32</f>
        <v/>
      </c>
      <c r="H32" s="20" t="n"/>
      <c r="I32" s="15" t="n"/>
      <c r="K32" s="32" t="n"/>
      <c r="L32" s="33" t="n"/>
      <c r="M32" s="170" t="n"/>
      <c r="N32" s="171" t="n"/>
    </row>
    <row r="33" ht="27" customHeight="1" s="120">
      <c r="A33" s="172" t="n"/>
      <c r="B33" s="103" t="inlineStr">
        <is>
          <t>소계(1)</t>
        </is>
      </c>
      <c r="C33" s="173" t="n"/>
      <c r="D33" s="173" t="n"/>
      <c r="E33" s="173" t="n"/>
      <c r="F33" s="173" t="n"/>
      <c r="G33" s="174">
        <f>SUM(G13:G32)</f>
        <v/>
      </c>
      <c r="H33" s="53" t="n"/>
      <c r="I33" s="54" t="n"/>
      <c r="K33" s="32" t="n"/>
      <c r="L33" s="33" t="n"/>
      <c r="M33" s="170" t="n"/>
      <c r="N33" s="171" t="n"/>
    </row>
    <row r="34" ht="20.25" customHeight="1" s="120">
      <c r="A34" s="87" t="inlineStr">
        <is>
          <t>권장</t>
        </is>
      </c>
      <c r="B34" s="17" t="inlineStr">
        <is>
          <t>기타</t>
        </is>
      </c>
      <c r="C34" s="2" t="inlineStr">
        <is>
          <t>협의회비</t>
        </is>
      </c>
      <c r="D34" s="24" t="inlineStr">
        <is>
          <t>지능형 과학실 구축 협의회(2026. 9. 17.) 업무담당 교사 5명 다과</t>
        </is>
      </c>
      <c r="E34" s="175" t="n">
        <v>70</v>
      </c>
      <c r="F34" s="24" t="n">
        <v>1</v>
      </c>
      <c r="G34" s="169">
        <f>E34*F34</f>
        <v/>
      </c>
      <c r="H34" s="1" t="inlineStr">
        <is>
          <t>교육청</t>
        </is>
      </c>
      <c r="I34" s="15" t="inlineStr">
        <is>
          <t>원가통계비목: 목적사업업무추진비</t>
        </is>
      </c>
      <c r="K34" s="32" t="n"/>
      <c r="L34" s="33" t="n"/>
      <c r="M34" s="170" t="n"/>
      <c r="N34" s="171" t="n"/>
    </row>
    <row r="35" ht="20.25" customHeight="1" s="120">
      <c r="A35" s="156" t="n"/>
      <c r="B35" s="17" t="n"/>
      <c r="C35" s="2" t="n"/>
      <c r="D35" s="24" t="n"/>
      <c r="E35" s="176" t="n"/>
      <c r="F35" s="14" t="n"/>
      <c r="G35" s="169">
        <f>E35*F35</f>
        <v/>
      </c>
      <c r="H35" s="20" t="n"/>
      <c r="I35" s="15" t="n"/>
      <c r="K35" s="32" t="n"/>
      <c r="L35" s="33" t="n"/>
      <c r="M35" s="170" t="n"/>
      <c r="N35" s="171" t="n"/>
    </row>
    <row r="36" ht="20.25" customHeight="1" s="120">
      <c r="A36" s="156" t="n"/>
      <c r="B36" s="17" t="n"/>
      <c r="C36" s="2" t="n"/>
      <c r="D36" s="24" t="n"/>
      <c r="E36" s="176" t="n"/>
      <c r="F36" s="14" t="n"/>
      <c r="G36" s="169">
        <f>E36*F36</f>
        <v/>
      </c>
      <c r="H36" s="20" t="n"/>
      <c r="I36" s="15" t="n"/>
      <c r="K36" s="32" t="n"/>
      <c r="L36" s="33" t="n"/>
      <c r="M36" s="170" t="n"/>
      <c r="N36" s="171" t="n"/>
    </row>
    <row r="37" ht="20.25" customHeight="1" s="120">
      <c r="A37" s="156" t="n"/>
      <c r="B37" s="17" t="n"/>
      <c r="C37" s="2" t="n"/>
      <c r="D37" s="24" t="n"/>
      <c r="E37" s="176" t="n"/>
      <c r="F37" s="14" t="n"/>
      <c r="G37" s="169">
        <f>E37*F37</f>
        <v/>
      </c>
      <c r="H37" s="20" t="n"/>
      <c r="I37" s="15" t="n"/>
      <c r="K37" s="32" t="n"/>
      <c r="L37" s="33" t="n"/>
      <c r="M37" s="170" t="n"/>
      <c r="N37" s="171" t="n"/>
    </row>
    <row r="38" ht="20.25" customHeight="1" s="120">
      <c r="A38" s="156" t="n"/>
      <c r="B38" s="17" t="n"/>
      <c r="C38" s="2" t="n"/>
      <c r="D38" s="24" t="n"/>
      <c r="E38" s="176" t="n"/>
      <c r="F38" s="14" t="n"/>
      <c r="G38" s="169">
        <f>E38*F38</f>
        <v/>
      </c>
      <c r="H38" s="20" t="n"/>
      <c r="I38" s="15" t="n"/>
      <c r="K38" s="32" t="n"/>
      <c r="L38" s="33" t="n"/>
      <c r="M38" s="170" t="n"/>
      <c r="N38" s="171" t="n"/>
    </row>
    <row r="39" ht="27" customHeight="1" s="120" thickBot="1">
      <c r="A39" s="156" t="n"/>
      <c r="B39" s="89" t="inlineStr">
        <is>
          <t>소계(2)</t>
        </is>
      </c>
      <c r="C39" s="177" t="n"/>
      <c r="D39" s="177" t="n"/>
      <c r="E39" s="177" t="n"/>
      <c r="F39" s="177" t="n"/>
      <c r="G39" s="178">
        <f>SUM(G34:G38)</f>
        <v/>
      </c>
      <c r="H39" s="55" t="n"/>
      <c r="I39" s="56" t="n"/>
      <c r="K39" s="91" t="n"/>
      <c r="M39" s="150" t="n"/>
      <c r="N39" s="12" t="n"/>
    </row>
    <row r="40" ht="27" customHeight="1" s="120" thickBot="1">
      <c r="A40" s="92" t="inlineStr">
        <is>
          <t>소계(1+2)</t>
        </is>
      </c>
      <c r="B40" s="179" t="n"/>
      <c r="C40" s="179" t="n"/>
      <c r="D40" s="179" t="n"/>
      <c r="E40" s="179" t="n"/>
      <c r="F40" s="179" t="n"/>
      <c r="G40" s="180">
        <f>G33+G39</f>
        <v/>
      </c>
      <c r="H40" s="19" t="n"/>
      <c r="I40" s="16" t="n"/>
    </row>
    <row r="41" ht="17.25" customHeight="1" s="120"/>
    <row r="42" ht="24" customHeight="1" s="120">
      <c r="A42" s="181" t="inlineStr">
        <is>
          <t>【이 파일은 예시입니다】 서울시교육청 「2026 지능형 과학실 환경 구축 사업 정산서」 양식에 센서 구입분만 채운 것 — 학교 실제 값으로 바꿔 쓰십시오.</t>
        </is>
      </c>
      <c r="B42" s="182" t="n"/>
      <c r="C42" s="182" t="n"/>
      <c r="D42" s="182" t="n"/>
    </row>
    <row r="43" ht="24" customHeight="1" s="120">
      <c r="A43" s="183" t="inlineStr">
        <is>
          <t>· 바꿀 칸: A2 학교명 · A3 기간 · B7 교부액 · C13~I32 품명/규격/단가/수량/재원/비고 · 34~38행 권장 항목.  노란색 칸(G·M·N열)은 수식이라 손대지 않습니다.</t>
        </is>
      </c>
      <c r="B43" s="182" t="n"/>
      <c r="C43" s="182" t="n"/>
      <c r="D43" s="182" t="n"/>
    </row>
    <row r="44" ht="24" customHeight="1" s="120">
      <c r="A44" s="183" t="inlineStr">
        <is>
          <t>· 단위는 천원입니다(15,000원 → 15). 소수도 됩니다(4,730원 → 4.73). 지출액 G열 = 단가 × 수량이 자동으로 계산되고, C7 지출액은 =G40 으로 묶어 두었습니다.</t>
        </is>
      </c>
      <c r="B44" s="182" t="n"/>
      <c r="C44" s="182" t="n"/>
      <c r="D44" s="182" t="n"/>
    </row>
    <row r="45" ht="24" customHeight="1" s="120">
      <c r="A45" s="183" t="inlineStr">
        <is>
          <t>· 항목: 센서·보드·노트북은 필수 「⑥AI수업기자재」, 협의회비·소모품은 권장 「기타」. B열은 목록에서 고릅니다(직접 치면 합계 수식에 안 잡힙니다).</t>
        </is>
      </c>
      <c r="B45" s="182" t="n"/>
      <c r="C45" s="182" t="n"/>
      <c r="D45" s="182" t="n"/>
    </row>
    <row r="46" ht="24" customHeight="1" s="120">
      <c r="A46" s="183" t="inlineStr">
        <is>
          <t>· 규격 칸 문구는 해누리중 2026 정산서에 실제로 쓴 표현입니다. 단가는 2026-08 공식몰(S2B 등록가와 같음) 기준 — 발주 견적서 금액으로 바꾸십시오.</t>
        </is>
      </c>
      <c r="B46" s="182" t="n"/>
      <c r="C46" s="182" t="n"/>
      <c r="D46" s="182" t="n"/>
    </row>
    <row r="47" ht="24" customHeight="1" s="120">
      <c r="A47" s="183" t="inlineStr">
        <is>
          <t>· 잔액이 남으면 E7 비고에 "잔액 8,700원 발생"처럼 적고, 특별교부금(디지털 탐구 도구)은 잔액 0원이 원칙입니다.</t>
        </is>
      </c>
      <c r="B47" s="184" t="n"/>
      <c r="C47" s="184" t="n"/>
      <c r="D47" s="184" t="n"/>
    </row>
    <row r="48" ht="24" customHeight="1" s="120">
      <c r="A48" s="171" t="n"/>
      <c r="B48" s="18" t="n"/>
      <c r="C48" s="18" t="n"/>
      <c r="D48" s="18" t="n"/>
    </row>
    <row r="49" ht="24" customHeight="1" s="120">
      <c r="A49" s="171" t="n"/>
      <c r="B49" s="11" t="n"/>
    </row>
    <row r="50" ht="32.25" customHeight="1" s="120">
      <c r="A50" s="12" t="n"/>
      <c r="B50" s="12" t="n"/>
    </row>
    <row r="51" ht="31.5" customHeight="1" s="120"/>
  </sheetData>
  <mergeCells count="22">
    <mergeCell ref="A13:A33"/>
    <mergeCell ref="K24:L24"/>
    <mergeCell ref="A11:B11"/>
    <mergeCell ref="E5:F5"/>
    <mergeCell ref="E8:F8"/>
    <mergeCell ref="H6:N9"/>
    <mergeCell ref="A1:N1"/>
    <mergeCell ref="B39:F39"/>
    <mergeCell ref="E10:F10"/>
    <mergeCell ref="K19:K23"/>
    <mergeCell ref="E9:F9"/>
    <mergeCell ref="A3:N3"/>
    <mergeCell ref="E6:F6"/>
    <mergeCell ref="A2:N2"/>
    <mergeCell ref="A40:F40"/>
    <mergeCell ref="K39:L39"/>
    <mergeCell ref="A4:N4"/>
    <mergeCell ref="E7:F7"/>
    <mergeCell ref="B33:F33"/>
    <mergeCell ref="K13:K18"/>
    <mergeCell ref="A34:A39"/>
    <mergeCell ref="H5:I5"/>
  </mergeCells>
  <dataValidations count="3">
    <dataValidation sqref="B13:B32" showDropDown="0" showInputMessage="1" showErrorMessage="1" allowBlank="1" type="list">
      <formula1>"①리모델링,②안전장비,③밀폐시약장,④흄후드,⑤실험대(의자포함),⑥AI수업기자재"</formula1>
    </dataValidation>
    <dataValidation sqref="H13:H32 H34:H38" showDropDown="0" showInputMessage="1" showErrorMessage="1" allowBlank="1" type="list">
      <formula1>"교육청,학교자체,기타(지자체 등)"</formula1>
    </dataValidation>
    <dataValidation sqref="B34:B38" showDropDown="0" showInputMessage="1" showErrorMessage="1" allowBlank="1" type="list">
      <formula1>"⑦추가조명시설,⑧수납공간,⑨공기청정기,운영수당,기타"</formula1>
    </dataValidation>
  </dataValidations>
  <printOptions horizontalCentered="1"/>
  <pageMargins left="0.7086614173228347" right="0.7086614173228347" top="0.7480314960629921" bottom="0.7480314960629921" header="0.3149606299212598" footer="0.3149606299212598"/>
  <pageSetup orientation="portrait" paperSize="9" scale="43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B11" sqref="B11"/>
    </sheetView>
  </sheetViews>
  <sheetFormatPr baseColWidth="8" defaultRowHeight="17.4"/>
  <sheetData>
    <row r="1">
      <c r="A1" s="0" t="inlineStr">
        <is>
          <t>공립</t>
        </is>
      </c>
      <c r="B1" s="0" t="inlineStr">
        <is>
          <t>동부</t>
        </is>
      </c>
    </row>
    <row r="2">
      <c r="A2" s="0" t="inlineStr">
        <is>
          <t>사립</t>
        </is>
      </c>
      <c r="B2" s="0" t="inlineStr">
        <is>
          <t>서부</t>
        </is>
      </c>
    </row>
    <row r="3">
      <c r="B3" s="0" t="inlineStr">
        <is>
          <t>남부</t>
        </is>
      </c>
    </row>
    <row r="4">
      <c r="B4" s="0" t="inlineStr">
        <is>
          <t>북부</t>
        </is>
      </c>
    </row>
    <row r="5">
      <c r="B5" s="0" t="inlineStr">
        <is>
          <t>중부</t>
        </is>
      </c>
    </row>
    <row r="6">
      <c r="B6" s="0" t="inlineStr">
        <is>
          <t>강동송파</t>
        </is>
      </c>
    </row>
    <row r="7">
      <c r="B7" s="0" t="inlineStr">
        <is>
          <t>강서양천</t>
        </is>
      </c>
    </row>
    <row r="8">
      <c r="B8" s="0" t="inlineStr">
        <is>
          <t>강남서초</t>
        </is>
      </c>
    </row>
    <row r="9">
      <c r="B9" s="0" t="inlineStr">
        <is>
          <t>동작관악</t>
        </is>
      </c>
    </row>
    <row r="10">
      <c r="B10" s="0" t="inlineStr">
        <is>
          <t>성동광진</t>
        </is>
      </c>
    </row>
  </sheetData>
  <pageMargins left="0.7" right="0.7" top="0.75" bottom="0.75" header="0.3" footer="0.3"/>
  <pageSetup orientation="portrait" paperSize="9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업무망</dc:creator>
  <dcterms:created xmlns:dcterms="http://purl.org/dc/terms/" xmlns:xsi="http://www.w3.org/2001/XMLSchema-instance" xsi:type="dcterms:W3CDTF">2011-06-21T04:03:13Z</dcterms:created>
  <dcterms:modified xmlns:dcterms="http://purl.org/dc/terms/" xmlns:xsi="http://www.w3.org/2001/XMLSchema-instance" xsi:type="dcterms:W3CDTF">2026-09-15T12:38:36Z</dcterms:modified>
  <cp:lastModifiedBy>조승재</cp:lastModifiedBy>
  <cp:lastPrinted>2022-10-18T06:19:20Z</cp:lastPrinted>
</cp:coreProperties>
</file>